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7620" windowHeight="7770" activeTab="0"/>
  </bookViews>
  <sheets>
    <sheet name="WBGT &amp; UTCI" sheetId="1" r:id="rId1"/>
    <sheet name="Description" sheetId="2" r:id="rId2"/>
    <sheet name="Limits" sheetId="3" r:id="rId3"/>
  </sheets>
  <definedNames>
    <definedName name="exptime">#REF!</definedName>
  </definedNames>
  <calcPr fullCalcOnLoad="1"/>
</workbook>
</file>

<file path=xl/sharedStrings.xml><?xml version="1.0" encoding="utf-8"?>
<sst xmlns="http://schemas.openxmlformats.org/spreadsheetml/2006/main" count="126" uniqueCount="124">
  <si>
    <t>Calculation WBGT &amp; UTCI</t>
  </si>
  <si>
    <t>Input Data:</t>
  </si>
  <si>
    <t>Wind Speed (m/s)</t>
  </si>
  <si>
    <t>Output:</t>
  </si>
  <si>
    <t>UTCI</t>
  </si>
  <si>
    <t>WBGT(indoor)</t>
  </si>
  <si>
    <t>WBGT(outdoors)</t>
  </si>
  <si>
    <t>WBGT(indoors)</t>
  </si>
  <si>
    <t>Formulas:</t>
  </si>
  <si>
    <t>WBGT(outdoor)</t>
  </si>
  <si>
    <t>Is given by the regression equation found at www.utci.org</t>
  </si>
  <si>
    <t>WBGTo = 0.7 * Tnwb + 0.2 * Tg + 0.1 * Ta using the Liljegren method to calculate Tg and Tnwb</t>
  </si>
  <si>
    <t>Where Tnwb (natural wet bulb temperature) is calculated from Td by iteration, Tg = globe temperature, Ta = ambient temperature.</t>
  </si>
  <si>
    <t>Where Tnwb (natural wet bulb temperature) is calculated from Td by iteration, ws is the wind speed and Ta = ambient temperature.</t>
  </si>
  <si>
    <t>WBGTi = 0.67 * Tnwb + 0.33 * Ta - 0.048 * Log(ws)  * (Ta - Tnwb) using the Bernard method and for indoor windspeeds up to 3m/s</t>
  </si>
  <si>
    <t>Ambient temperature(C)</t>
  </si>
  <si>
    <t>References:</t>
  </si>
  <si>
    <t>Journal of Occupational and Environmental Hygiene 5: 645-655</t>
  </si>
  <si>
    <t>Liljegren J, Carhart R, Lawday P, Tschopp S, Sharp R (2008)  "Modeling Wet Bulb Globe Temperature using Standard Meteorological Measurements"</t>
  </si>
  <si>
    <t>Bernard TE, Pourmoghani M (1999)  "Prediction of Workplace Wet Bulb Global Temperature."  Applied Occupational and Environmental Hygiene 14: 126-134</t>
  </si>
  <si>
    <r>
      <t>or Solar Radiation (w/m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</si>
  <si>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or Relative Humidity (%)</t>
  </si>
  <si>
    <t>Needs ambient temperature, dew point OR relative humidity and wind speed.</t>
  </si>
  <si>
    <t>Needs ambient temperature, globe temperature OR Solar radiation, dew point OR relative humidity and wind speed.</t>
  </si>
  <si>
    <t>This programme contains a number of VBA macros to calculate WBGT and UTCI given climatic variables of temperature, humidity, solar radiation and wind speed.</t>
  </si>
  <si>
    <t>Needs ambient temperature, globe temperature OR solar radiation, dew point OR relative humidity and wind speed.</t>
  </si>
  <si>
    <t>The UTCI macro was converted into VBA from the fortran source code supplied at the UTCI site:  www.utci.org/utci_doku.php</t>
  </si>
  <si>
    <t>surface albedo was taken as 0.4,  atmospheric pressure was set to 1010 hPa.</t>
  </si>
  <si>
    <t xml:space="preserve">Approximations made for WBGTod:  </t>
  </si>
  <si>
    <t xml:space="preserve">Approximations made for WBGTid:  </t>
  </si>
  <si>
    <t>The WBGT(indoor) VBA macro was developed from the formula supplied by Bernard &amp; Pourmoghani.</t>
  </si>
  <si>
    <t>Brice T, Hall T (2009) Wet-bulb calculator</t>
  </si>
  <si>
    <t xml:space="preserve"> http://www.srh.noaa.gov/epz/?n=wxcalc</t>
  </si>
  <si>
    <t>Formula to convert globe temperature into mean radiant temperature came from Thorsson.  This was validated by a formula from Bernard.</t>
  </si>
  <si>
    <t>SIXTH INTERNATIONAL CONFERENCE ON URBAN CLIMATE p687</t>
  </si>
  <si>
    <t>Thorsson S, Lindberg F, Eliasson I, Holmer B (2006) "MEASUREMENTS OF MEAN RADIANT TEMPERATURE IN DIFFERENT URBAN STRUCTURES"</t>
  </si>
  <si>
    <t>Formulas needed to convert the dew point and the relative humidity to vapour pressure came from Brice &amp; Hall (2009)</t>
  </si>
  <si>
    <t>To workout WBGT(outdoor), the Fortran code supplied by Liljegren was converted to VBA.  This included the calculations for Tnwb and Tg.</t>
  </si>
  <si>
    <t>Both the calculation of Tnwb from dew point and globe temperature from solar radiation required iterative processes.</t>
  </si>
  <si>
    <t>Mean Radiant Temperature</t>
  </si>
  <si>
    <t>Globe temperature (C)</t>
  </si>
  <si>
    <t>Dew point (C)</t>
  </si>
  <si>
    <t>Problems</t>
  </si>
  <si>
    <t>Mean Radiant Temperature is included in the output to ensure value is OK.</t>
  </si>
  <si>
    <t>minimum wind speed aet to 0.1</t>
  </si>
  <si>
    <t>globe temperature set equal to the ambient temperature</t>
  </si>
  <si>
    <t>minimum wind speed set to 0.1;  maximum wind speed limited to 3m/s.</t>
  </si>
  <si>
    <t>Ta</t>
  </si>
  <si>
    <t>Tg</t>
  </si>
  <si>
    <t>The relation between Tmrt and solar radiation depends on the proportion of direct and diffuse radiation and the solid angle of direct radiation.</t>
  </si>
  <si>
    <t xml:space="preserve">Initial formula for calculating Tmrt from Tg was by Thorsson, but switched to one by Ramsey and Bernard.  </t>
  </si>
  <si>
    <t xml:space="preserve">Ramsey JD, Bernard TE (2000) Heat Stress in R Harris (ed) Patty's Industrial Hygiene and Toxicology vol 2 New York: John Wiley &amp; Sons </t>
  </si>
  <si>
    <t>WBGT scale</t>
  </si>
  <si>
    <t>580W</t>
  </si>
  <si>
    <t>465W</t>
  </si>
  <si>
    <t>349W</t>
  </si>
  <si>
    <t>233W</t>
  </si>
  <si>
    <t>Acclimatised</t>
  </si>
  <si>
    <t>500W</t>
  </si>
  <si>
    <t>400W</t>
  </si>
  <si>
    <t>300W</t>
  </si>
  <si>
    <t>200W</t>
  </si>
  <si>
    <t>0min/hr</t>
  </si>
  <si>
    <t>15min/hr</t>
  </si>
  <si>
    <t>30min/hr</t>
  </si>
  <si>
    <t>45min/hr</t>
  </si>
  <si>
    <t>60min/hr</t>
  </si>
  <si>
    <t>Unacclimatised</t>
  </si>
  <si>
    <t>Allowable work</t>
  </si>
  <si>
    <t>ISO7243&amp;ACGIH (1996)</t>
  </si>
  <si>
    <t>Work:</t>
  </si>
  <si>
    <t>If you want to use the WBGT or UTCI macros from another spreadsheet then load this spreadsheet along with the other.</t>
  </si>
  <si>
    <t xml:space="preserve">In each of the cells in the other spreadsheet type: </t>
  </si>
  <si>
    <t>Description:</t>
  </si>
  <si>
    <t>Using functions from another spreadsheet:</t>
  </si>
  <si>
    <t>RH</t>
  </si>
  <si>
    <t>WBGTo</t>
  </si>
  <si>
    <t>If Tg OR solar is not available enter -99 for the one that is not available.</t>
  </si>
  <si>
    <t>If Td OR RH is not available enter -99 for the one that is not available.</t>
  </si>
  <si>
    <t>The mean radiant temperature is not calculated very well.  The match between Tmrt calculated from Tg and calculated from solar radiation was not good.</t>
  </si>
  <si>
    <t>Initial formula for calculating Tmrt from solar radiation was by Thorsson, but switched to calculating Tg from solar using Liljegren, then using the Ramsey and Bernard formula</t>
  </si>
  <si>
    <t>Units:  Ta, Tg, Td in celsius, ws in m/s, solar in W/m2, RH as a percent.</t>
  </si>
  <si>
    <t>zenith angle was set to 0 degrees, the proportion of direct radiation set to 0.8 (and 0.2 diffuse)</t>
  </si>
  <si>
    <t>Version 2</t>
  </si>
  <si>
    <t>For WBGT outdoor: =</t>
  </si>
  <si>
    <t>For WBGT indoor:  =</t>
  </si>
  <si>
    <t>For UTCI:    =</t>
  </si>
  <si>
    <t>UTCIWBGT.xls!fWBGTo(Ta, Tg, Td, ws, solar, RH)</t>
  </si>
  <si>
    <t>UTCIWBGT.xls!fWBGTi(Ta, Td, ws, RH)</t>
  </si>
  <si>
    <t>UTCIWBGT.xls!fUTCI(Ta, Tg, Td, ws, solar, RH)</t>
  </si>
  <si>
    <t>Make sure the Macros in this spreadsheet are enabled.</t>
  </si>
  <si>
    <t>Example using Tg and RH but not solar or Td.</t>
  </si>
  <si>
    <t>UTCI Homepage COST action group</t>
  </si>
  <si>
    <t xml:space="preserve"> http://www.utci.org</t>
  </si>
  <si>
    <t>Clothing type</t>
  </si>
  <si>
    <t>Clo* value</t>
  </si>
  <si>
    <t>WBGT correction</t>
  </si>
  <si>
    <t>Summer lightweight working clothing</t>
  </si>
  <si>
    <t>Cotton coveralls</t>
  </si>
  <si>
    <t>Winter work clothing</t>
  </si>
  <si>
    <t>Water barrier, permeable</t>
  </si>
  <si>
    <r>
      <t>*Clo: Insulation value of clothing. One clo = 5.55 kcal/m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/hr of heat exchange by radiation and convection for each degree °C difference in temperature between the skin and the adjusted dry bulb temperature.</t>
    </r>
  </si>
  <si>
    <t>------------- Work Load* ------------</t>
  </si>
  <si>
    <t>Work/rest regimen</t>
  </si>
  <si>
    <t>Light</t>
  </si>
  <si>
    <t>Moderate</t>
  </si>
  <si>
    <t>Heavy</t>
  </si>
  <si>
    <t>Continuous work</t>
  </si>
  <si>
    <t>30.0°C (86°F)</t>
  </si>
  <si>
    <t>26.7°C (80°F)</t>
  </si>
  <si>
    <t>25.0°C (77°F)</t>
  </si>
  <si>
    <t>75% Work, 25% rest, each hour</t>
  </si>
  <si>
    <t>30.6°C (87°F)</t>
  </si>
  <si>
    <t>28.0°C (82°F)</t>
  </si>
  <si>
    <t>25.9°C (78°F)</t>
  </si>
  <si>
    <t>50% Work, 50% rest, each hour</t>
  </si>
  <si>
    <t>31.4°C (89°F)</t>
  </si>
  <si>
    <t>29.4°C (85°F)</t>
  </si>
  <si>
    <t>27.9°C (82°F)</t>
  </si>
  <si>
    <t>25% Work, 75% rest, each hour</t>
  </si>
  <si>
    <t>32.2°C (90°F)</t>
  </si>
  <si>
    <t>31.1°C (88°F)</t>
  </si>
  <si>
    <t>ACGIH, 2013. 2013 TLVs®and BEIs®– based on the documentation of the thresholdlimit values for chemical substances and physical agents &amp; biological expo-sure indices. In: American Conference of Governmental Industrial Hygienists,Cincinnati.</t>
  </si>
  <si>
    <t>Ceiling limit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</si>
</sst>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[$-1409]dddd\,\ d\ mmmm\ yyyy"/>
    <numFmt numFmtId="167" formatCode="[$-1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Arial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164" fontId="0" fillId="33" borderId="1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0" fontId="8" fillId="0" borderId="0" xfId="53" applyFont="1" applyAlignment="1" applyProtection="1">
      <alignment/>
      <protection/>
    </xf>
    <xf numFmtId="0" fontId="9" fillId="0" borderId="0" xfId="0" applyFont="1" applyBorder="1" applyAlignment="1">
      <alignment horizontal="right"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11" fillId="35" borderId="0" xfId="0" applyNumberFormat="1" applyFont="1" applyFill="1" applyAlignment="1">
      <alignment horizontal="right"/>
    </xf>
    <xf numFmtId="2" fontId="0" fillId="36" borderId="0" xfId="0" applyNumberFormat="1" applyFill="1" applyAlignment="1">
      <alignment horizontal="right"/>
    </xf>
    <xf numFmtId="2" fontId="0" fillId="37" borderId="0" xfId="0" applyNumberFormat="1" applyFill="1" applyAlignment="1">
      <alignment horizontal="right"/>
    </xf>
    <xf numFmtId="2" fontId="0" fillId="34" borderId="0" xfId="0" applyNumberFormat="1" applyFill="1" applyAlignment="1">
      <alignment horizontal="right"/>
    </xf>
    <xf numFmtId="2" fontId="0" fillId="38" borderId="0" xfId="0" applyNumberFormat="1" applyFill="1" applyAlignment="1">
      <alignment horizontal="right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rh.noaa.gov/elp/wxcalc/formulas/rhTdFromWetBulb.pdf" TargetMode="External" /><Relationship Id="rId2" Type="http://schemas.openxmlformats.org/officeDocument/2006/relationships/hyperlink" Target="http://www.srh.noaa.gov/elp/wxcalc/formulas/rhTdFromWetBulb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2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7109375" style="1" customWidth="1"/>
    <col min="2" max="2" width="9.421875" style="1" customWidth="1"/>
    <col min="3" max="3" width="2.421875" style="1" customWidth="1"/>
    <col min="4" max="4" width="26.57421875" style="1" customWidth="1"/>
    <col min="5" max="5" width="7.140625" style="1" customWidth="1"/>
    <col min="6" max="16384" width="9.140625" style="1" customWidth="1"/>
  </cols>
  <sheetData>
    <row r="1" spans="1:8" ht="18">
      <c r="A1" s="2" t="s">
        <v>0</v>
      </c>
      <c r="D1" s="20">
        <f>IF(AND(TYPE(B14)=16,TYPE(B12)=16),"Please make sure Macros are enabled.","")</f>
      </c>
      <c r="H1" s="5" t="s">
        <v>83</v>
      </c>
    </row>
    <row r="2" ht="21" customHeight="1" thickBot="1">
      <c r="A2" s="3" t="s">
        <v>1</v>
      </c>
    </row>
    <row r="3" spans="1:7" ht="23.25" customHeight="1" thickBot="1">
      <c r="A3" s="4" t="s">
        <v>15</v>
      </c>
      <c r="B3" s="18">
        <v>33</v>
      </c>
      <c r="D3" s="12">
        <f>IF(AND(B5&lt;B3-10,B5&lt;&gt;""),"ERROR: Globe temperature cannot be more than 10C below ambient temperature.","")</f>
      </c>
      <c r="E3" s="12"/>
      <c r="F3" s="12"/>
      <c r="G3" s="12"/>
    </row>
    <row r="4" spans="1:7" ht="6" customHeight="1" thickBot="1">
      <c r="A4" s="4"/>
      <c r="B4" s="8"/>
      <c r="G4" s="12"/>
    </row>
    <row r="5" spans="1:7" ht="23.25" customHeight="1" thickBot="1">
      <c r="A5" s="4" t="s">
        <v>40</v>
      </c>
      <c r="B5" s="18"/>
      <c r="D5" s="4" t="s">
        <v>20</v>
      </c>
      <c r="E5" s="19">
        <v>222</v>
      </c>
      <c r="F5" s="17">
        <f>IF(OR(AND(B5="",E5&lt;&gt;""),AND(B5&lt;&gt;"",E5="")),"","←")</f>
      </c>
      <c r="G5" s="12">
        <f>IF(OR(AND(B5="",E5&lt;&gt;""),AND(B5&lt;&gt;"",E5="")),"","ERROR: one and only one of these must have an entry.")</f>
      </c>
    </row>
    <row r="6" spans="1:7" ht="6" customHeight="1" thickBot="1">
      <c r="A6" s="4"/>
      <c r="B6" s="8"/>
      <c r="F6" s="17"/>
      <c r="G6" s="12"/>
    </row>
    <row r="7" spans="1:7" ht="23.25" customHeight="1" thickBot="1">
      <c r="A7" s="4" t="s">
        <v>41</v>
      </c>
      <c r="B7" s="18"/>
      <c r="D7" s="4" t="s">
        <v>21</v>
      </c>
      <c r="E7" s="19">
        <v>50</v>
      </c>
      <c r="F7" s="17">
        <f>IF(OR(AND(B7="",E7&lt;&gt;""),AND(B7&lt;&gt;"",E7="")),"","←")</f>
      </c>
      <c r="G7" s="12">
        <f>IF(OR(AND(B7="",E7&lt;&gt;""),AND(B7&lt;&gt;"",E7="")),"","ERROR: one and only one of these must have an entry.")</f>
      </c>
    </row>
    <row r="8" spans="1:7" ht="6" customHeight="1" thickBot="1">
      <c r="A8" s="4"/>
      <c r="B8" s="8"/>
      <c r="G8" s="12"/>
    </row>
    <row r="9" spans="1:7" ht="23.25" customHeight="1" thickBot="1">
      <c r="A9" s="4" t="s">
        <v>2</v>
      </c>
      <c r="B9" s="18">
        <v>1</v>
      </c>
      <c r="D9" s="12">
        <f>IF(B3&gt;B7,"","ERROR: the dew point must be less than or equal to the ambient temperature.")</f>
      </c>
      <c r="E9" s="12"/>
      <c r="F9" s="12"/>
      <c r="G9" s="12"/>
    </row>
    <row r="10" ht="18">
      <c r="A10" s="2"/>
    </row>
    <row r="11" spans="1:2" ht="18.75" thickBot="1">
      <c r="A11" s="2" t="s">
        <v>3</v>
      </c>
      <c r="B11" s="5"/>
    </row>
    <row r="12" spans="1:4" ht="22.5" customHeight="1" thickBot="1">
      <c r="A12" s="4" t="s">
        <v>4</v>
      </c>
      <c r="B12" s="15">
        <f>fUTCI(B3,B5,B7,B9,E5,E7)</f>
        <v>36.76069008089197</v>
      </c>
      <c r="C12" s="9" t="s">
        <v>25</v>
      </c>
      <c r="D12" s="10"/>
    </row>
    <row r="13" spans="1:4" ht="5.25" customHeight="1" thickBot="1">
      <c r="A13" s="4"/>
      <c r="B13" s="8"/>
      <c r="C13" s="9"/>
      <c r="D13" s="10"/>
    </row>
    <row r="14" spans="1:4" ht="22.5" customHeight="1" thickBot="1">
      <c r="A14" s="4" t="s">
        <v>6</v>
      </c>
      <c r="B14" s="15">
        <f>fWBGTo(B3,B5,B7,B9,E5,E7)</f>
        <v>28.24181135522758</v>
      </c>
      <c r="C14" s="9" t="s">
        <v>23</v>
      </c>
      <c r="D14" s="10"/>
    </row>
    <row r="15" spans="1:4" ht="5.25" customHeight="1" thickBot="1">
      <c r="A15" s="4"/>
      <c r="B15" s="8"/>
      <c r="C15" s="9"/>
      <c r="D15" s="10"/>
    </row>
    <row r="16" spans="1:4" ht="22.5" customHeight="1" thickBot="1">
      <c r="A16" s="6" t="s">
        <v>7</v>
      </c>
      <c r="B16" s="13">
        <f>fWBGTi(B3,B7,B9,E7)</f>
        <v>27.293502243611336</v>
      </c>
      <c r="C16" s="11" t="s">
        <v>22</v>
      </c>
      <c r="D16" s="10"/>
    </row>
    <row r="17" ht="8.25" customHeight="1" thickBot="1"/>
    <row r="18" spans="1:2" ht="24.75" customHeight="1" thickBot="1">
      <c r="A18" s="6" t="s">
        <v>39</v>
      </c>
      <c r="B18" s="13">
        <f>fMRT(B3,B5,E5,B9)</f>
        <v>45.09733498965119</v>
      </c>
    </row>
    <row r="20" spans="1:2" ht="18">
      <c r="A20" s="2" t="s">
        <v>8</v>
      </c>
      <c r="B20" s="7"/>
    </row>
    <row r="21" spans="1:2" ht="15">
      <c r="A21" s="4" t="s">
        <v>5</v>
      </c>
      <c r="B21" s="5" t="s">
        <v>14</v>
      </c>
    </row>
    <row r="22" spans="1:3" ht="12.75">
      <c r="A22" s="5"/>
      <c r="B22" s="5"/>
      <c r="C22" s="5" t="s">
        <v>13</v>
      </c>
    </row>
    <row r="23" spans="1:2" ht="15">
      <c r="A23" s="4" t="s">
        <v>9</v>
      </c>
      <c r="B23" s="5" t="s">
        <v>11</v>
      </c>
    </row>
    <row r="24" ht="12.75">
      <c r="C24" s="5" t="s">
        <v>12</v>
      </c>
    </row>
    <row r="25" spans="1:2" ht="15">
      <c r="A25" s="4" t="s">
        <v>4</v>
      </c>
      <c r="B25" s="5" t="s">
        <v>10</v>
      </c>
    </row>
  </sheetData>
  <sheetProtection sheet="1" selectLockedCells="1"/>
  <conditionalFormatting sqref="B12 B14">
    <cfRule type="cellIs" priority="2" dxfId="0" operator="equal" stopIfTrue="1">
      <formula>"Error:"</formula>
    </cfRule>
  </conditionalFormatting>
  <dataValidations count="4">
    <dataValidation type="decimal" allowBlank="1" showInputMessage="1" showErrorMessage="1" error="The wind speed must be between 0 and 30m/s." sqref="B9">
      <formula1>0</formula1>
      <formula2>30</formula2>
    </dataValidation>
    <dataValidation type="decimal" allowBlank="1" showInputMessage="1" showErrorMessage="1" error="The humidity must be between 10 and 100." sqref="E7">
      <formula1>10</formula1>
      <formula2>100</formula2>
    </dataValidation>
    <dataValidation type="decimal" operator="greaterThanOrEqual" allowBlank="1" showInputMessage="1" showErrorMessage="1" error="The radiation must be 0 or higher." sqref="E5">
      <formula1>0</formula1>
    </dataValidation>
    <dataValidation type="decimal" allowBlank="1" showInputMessage="1" showErrorMessage="1" error="The temperature must be between 0 and 60C." sqref="B3">
      <formula1>0</formula1>
      <formula2>60</formula2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49"/>
  <sheetViews>
    <sheetView zoomScalePageLayoutView="0" workbookViewId="0" topLeftCell="A1">
      <selection activeCell="E36" sqref="E36"/>
    </sheetView>
  </sheetViews>
  <sheetFormatPr defaultColWidth="9.140625" defaultRowHeight="12.75"/>
  <sheetData>
    <row r="1" ht="12.75">
      <c r="A1" s="31" t="s">
        <v>73</v>
      </c>
    </row>
    <row r="2" ht="12.75">
      <c r="A2" t="s">
        <v>24</v>
      </c>
    </row>
    <row r="3" ht="12.75">
      <c r="A3" t="s">
        <v>26</v>
      </c>
    </row>
    <row r="4" ht="12.75">
      <c r="A4" s="14" t="s">
        <v>33</v>
      </c>
    </row>
    <row r="5" ht="12.75">
      <c r="A5" s="14" t="s">
        <v>36</v>
      </c>
    </row>
    <row r="6" ht="12.75">
      <c r="A6" s="14" t="s">
        <v>37</v>
      </c>
    </row>
    <row r="7" ht="12.75">
      <c r="A7" s="14" t="s">
        <v>38</v>
      </c>
    </row>
    <row r="8" ht="12.75">
      <c r="A8" s="31" t="s">
        <v>28</v>
      </c>
    </row>
    <row r="9" ht="12.75">
      <c r="B9" s="14" t="s">
        <v>27</v>
      </c>
    </row>
    <row r="10" ht="12.75">
      <c r="B10" s="14" t="s">
        <v>44</v>
      </c>
    </row>
    <row r="11" ht="12.75">
      <c r="B11" s="14" t="s">
        <v>82</v>
      </c>
    </row>
    <row r="12" ht="12.75">
      <c r="A12" s="14" t="s">
        <v>30</v>
      </c>
    </row>
    <row r="13" ht="12.75">
      <c r="A13" s="14" t="s">
        <v>29</v>
      </c>
    </row>
    <row r="14" ht="12.75">
      <c r="B14" s="14" t="s">
        <v>45</v>
      </c>
    </row>
    <row r="15" ht="12.75">
      <c r="B15" s="14" t="s">
        <v>46</v>
      </c>
    </row>
    <row r="16" ht="12.75">
      <c r="B16" s="14"/>
    </row>
    <row r="17" ht="12.75">
      <c r="A17" s="31" t="s">
        <v>42</v>
      </c>
    </row>
    <row r="18" ht="12.75">
      <c r="A18" s="14" t="s">
        <v>79</v>
      </c>
    </row>
    <row r="19" ht="12.75">
      <c r="A19" t="s">
        <v>50</v>
      </c>
    </row>
    <row r="20" ht="12.75">
      <c r="A20" s="14" t="s">
        <v>80</v>
      </c>
    </row>
    <row r="21" ht="12.75">
      <c r="A21" t="s">
        <v>49</v>
      </c>
    </row>
    <row r="22" ht="12.75">
      <c r="A22" t="s">
        <v>43</v>
      </c>
    </row>
    <row r="24" ht="12.75">
      <c r="A24" s="31" t="s">
        <v>74</v>
      </c>
    </row>
    <row r="25" ht="12.75">
      <c r="A25" t="s">
        <v>71</v>
      </c>
    </row>
    <row r="26" ht="12.75">
      <c r="A26" s="32" t="s">
        <v>90</v>
      </c>
    </row>
    <row r="27" ht="12.75">
      <c r="A27" t="s">
        <v>72</v>
      </c>
    </row>
    <row r="28" spans="1:3" ht="12.75">
      <c r="A28" s="14" t="s">
        <v>84</v>
      </c>
      <c r="B28" s="14"/>
      <c r="C28" s="14" t="s">
        <v>87</v>
      </c>
    </row>
    <row r="29" spans="1:3" ht="12.75">
      <c r="A29" s="14" t="s">
        <v>85</v>
      </c>
      <c r="B29" s="14"/>
      <c r="C29" s="32" t="s">
        <v>88</v>
      </c>
    </row>
    <row r="30" spans="1:3" ht="12.75">
      <c r="A30" s="14" t="s">
        <v>86</v>
      </c>
      <c r="B30" s="14"/>
      <c r="C30" s="14" t="s">
        <v>89</v>
      </c>
    </row>
    <row r="31" ht="12.75">
      <c r="A31" s="14" t="s">
        <v>77</v>
      </c>
    </row>
    <row r="32" ht="12.75">
      <c r="A32" s="14" t="s">
        <v>78</v>
      </c>
    </row>
    <row r="33" ht="12.75">
      <c r="A33" s="14" t="s">
        <v>81</v>
      </c>
    </row>
    <row r="34" ht="12.75">
      <c r="A34" s="32" t="s">
        <v>91</v>
      </c>
    </row>
    <row r="35" spans="2:5" ht="12.75">
      <c r="B35" t="s">
        <v>47</v>
      </c>
      <c r="C35" t="s">
        <v>75</v>
      </c>
      <c r="D35" t="s">
        <v>48</v>
      </c>
      <c r="E35" t="s">
        <v>76</v>
      </c>
    </row>
    <row r="36" spans="2:5" ht="12.75">
      <c r="B36">
        <v>23</v>
      </c>
      <c r="C36">
        <v>54</v>
      </c>
      <c r="D36">
        <v>24</v>
      </c>
      <c r="E36">
        <f>[0]!fWBGTo(B36,D36,-99,1,-99,C36)</f>
        <v>19.129704340406686</v>
      </c>
    </row>
    <row r="37" spans="2:5" ht="12.75">
      <c r="B37">
        <v>23</v>
      </c>
      <c r="C37">
        <v>65</v>
      </c>
      <c r="D37">
        <v>26</v>
      </c>
      <c r="E37">
        <f>[0]!fWBGTo(B37,D37,-99,1,-99,C37)</f>
        <v>20.82502111700988</v>
      </c>
    </row>
    <row r="38" spans="2:5" ht="12.75">
      <c r="B38">
        <v>25</v>
      </c>
      <c r="C38">
        <v>76</v>
      </c>
      <c r="D38">
        <v>40</v>
      </c>
      <c r="E38">
        <f>[0]!fWBGTo(B38,D38,-99,1,-99,C38)</f>
        <v>27.271421568505353</v>
      </c>
    </row>
    <row r="39" spans="2:5" ht="12.75">
      <c r="B39">
        <v>27</v>
      </c>
      <c r="C39">
        <v>33</v>
      </c>
      <c r="D39">
        <v>45</v>
      </c>
      <c r="E39">
        <f>[0]!fWBGTo(B39,D39,-99,1,-99,C39)</f>
        <v>25.496107730543915</v>
      </c>
    </row>
    <row r="41" ht="18">
      <c r="A41" s="2" t="s">
        <v>16</v>
      </c>
    </row>
    <row r="42" ht="15.75">
      <c r="A42" s="7" t="s">
        <v>51</v>
      </c>
    </row>
    <row r="43" ht="15.75">
      <c r="A43" s="7" t="s">
        <v>19</v>
      </c>
    </row>
    <row r="44" spans="1:5" ht="12.75">
      <c r="A44" t="s">
        <v>31</v>
      </c>
      <c r="E44" s="16" t="s">
        <v>32</v>
      </c>
    </row>
    <row r="45" spans="1:5" ht="15.75">
      <c r="A45" s="7" t="s">
        <v>18</v>
      </c>
      <c r="E45" s="16"/>
    </row>
    <row r="46" spans="2:5" ht="15.75">
      <c r="B46" s="7" t="s">
        <v>17</v>
      </c>
      <c r="E46" s="16"/>
    </row>
    <row r="47" ht="12.75">
      <c r="A47" s="14" t="s">
        <v>35</v>
      </c>
    </row>
    <row r="48" ht="12.75">
      <c r="B48" s="14" t="s">
        <v>34</v>
      </c>
    </row>
    <row r="49" spans="1:5" ht="12.75">
      <c r="A49" s="32" t="s">
        <v>92</v>
      </c>
      <c r="E49" s="16" t="s">
        <v>93</v>
      </c>
    </row>
  </sheetData>
  <sheetProtection/>
  <hyperlinks>
    <hyperlink ref="E44" r:id="rId1" display="http://www.srh.noaa.gov/elp/wxcalc/formulas/rhTdFromWetBulb.pdf"/>
    <hyperlink ref="E49" r:id="rId2" display="http://www.srh.noaa.gov/elp/wxcalc/formulas/rhTdFromWetBulb.pdf"/>
  </hyperlinks>
  <printOptions/>
  <pageMargins left="0.7" right="0.7" top="0.75" bottom="0.75" header="0.3" footer="0.3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7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1.00390625" style="0" customWidth="1"/>
  </cols>
  <sheetData>
    <row r="1" spans="1:11" ht="12.75">
      <c r="A1" s="22" t="s">
        <v>52</v>
      </c>
      <c r="B1" s="29"/>
      <c r="C1" s="29" t="s">
        <v>67</v>
      </c>
      <c r="D1" s="29"/>
      <c r="E1" s="29"/>
      <c r="F1" s="28"/>
      <c r="G1" s="28" t="s">
        <v>57</v>
      </c>
      <c r="H1" s="28"/>
      <c r="I1" s="28"/>
      <c r="K1" s="32"/>
    </row>
    <row r="2" spans="1:14" ht="12.75">
      <c r="A2" s="30" t="s">
        <v>70</v>
      </c>
      <c r="B2" t="s">
        <v>53</v>
      </c>
      <c r="C2" t="s">
        <v>54</v>
      </c>
      <c r="D2" t="s">
        <v>55</v>
      </c>
      <c r="E2" t="s">
        <v>56</v>
      </c>
      <c r="F2" t="s">
        <v>58</v>
      </c>
      <c r="G2" t="s">
        <v>59</v>
      </c>
      <c r="H2" t="s">
        <v>60</v>
      </c>
      <c r="I2" t="s">
        <v>61</v>
      </c>
      <c r="K2" s="32"/>
      <c r="L2" s="32"/>
      <c r="M2" s="32"/>
      <c r="N2" s="32"/>
    </row>
    <row r="3" spans="1:9" ht="12.75">
      <c r="A3" s="23" t="s">
        <v>62</v>
      </c>
      <c r="B3">
        <v>33</v>
      </c>
      <c r="C3">
        <v>34.5</v>
      </c>
      <c r="D3">
        <v>36.5</v>
      </c>
      <c r="E3">
        <v>39</v>
      </c>
      <c r="F3">
        <v>34</v>
      </c>
      <c r="G3">
        <v>36</v>
      </c>
      <c r="H3">
        <v>37.1</v>
      </c>
      <c r="I3">
        <v>40</v>
      </c>
    </row>
    <row r="4" spans="1:9" ht="12.75">
      <c r="A4" s="24" t="s">
        <v>63</v>
      </c>
      <c r="B4">
        <v>28.8</v>
      </c>
      <c r="C4">
        <v>29.3</v>
      </c>
      <c r="D4">
        <v>30.7</v>
      </c>
      <c r="E4">
        <v>32.5</v>
      </c>
      <c r="F4" s="21">
        <v>30.6</v>
      </c>
      <c r="G4" s="21">
        <v>31.2</v>
      </c>
      <c r="H4">
        <v>31.8</v>
      </c>
      <c r="I4">
        <v>32.4</v>
      </c>
    </row>
    <row r="5" spans="1:9" ht="12.75">
      <c r="A5" s="25" t="s">
        <v>64</v>
      </c>
      <c r="B5">
        <v>27.4</v>
      </c>
      <c r="C5">
        <v>28</v>
      </c>
      <c r="D5">
        <v>29.9</v>
      </c>
      <c r="E5">
        <v>31.7</v>
      </c>
      <c r="F5" s="21">
        <v>28.8</v>
      </c>
      <c r="G5" s="21">
        <v>29.6</v>
      </c>
      <c r="H5">
        <v>30.6</v>
      </c>
      <c r="I5">
        <v>31.9</v>
      </c>
    </row>
    <row r="6" spans="1:9" ht="12.75">
      <c r="A6" s="26" t="s">
        <v>65</v>
      </c>
      <c r="B6">
        <v>25.9</v>
      </c>
      <c r="C6">
        <v>27</v>
      </c>
      <c r="D6">
        <v>28.8</v>
      </c>
      <c r="E6">
        <v>30.5</v>
      </c>
      <c r="F6" s="21">
        <v>26.8</v>
      </c>
      <c r="G6" s="21">
        <v>27.9</v>
      </c>
      <c r="H6">
        <v>29.3</v>
      </c>
      <c r="I6">
        <v>31</v>
      </c>
    </row>
    <row r="7" spans="1:9" ht="12.75">
      <c r="A7" s="27" t="s">
        <v>66</v>
      </c>
      <c r="B7">
        <v>24.5</v>
      </c>
      <c r="C7">
        <v>25.9</v>
      </c>
      <c r="D7">
        <v>27.7</v>
      </c>
      <c r="E7">
        <v>29.7</v>
      </c>
      <c r="F7" s="21">
        <v>25.6</v>
      </c>
      <c r="G7" s="21">
        <v>26.8</v>
      </c>
      <c r="H7">
        <v>28.6</v>
      </c>
      <c r="I7">
        <v>30.8</v>
      </c>
    </row>
    <row r="8" ht="12.75">
      <c r="A8" t="s">
        <v>68</v>
      </c>
    </row>
    <row r="9" spans="1:3" ht="12.75">
      <c r="A9" t="s">
        <v>69</v>
      </c>
      <c r="C9" s="32" t="s">
        <v>123</v>
      </c>
    </row>
    <row r="11" ht="12.75">
      <c r="H11" s="32" t="s">
        <v>122</v>
      </c>
    </row>
    <row r="12" spans="1:11" ht="21" customHeight="1">
      <c r="A12" s="51" t="s">
        <v>94</v>
      </c>
      <c r="B12" s="52"/>
      <c r="C12" s="34" t="s">
        <v>95</v>
      </c>
      <c r="D12" s="35" t="s">
        <v>96</v>
      </c>
      <c r="H12" s="40"/>
      <c r="I12" s="46" t="s">
        <v>102</v>
      </c>
      <c r="J12" s="46"/>
      <c r="K12" s="47"/>
    </row>
    <row r="13" spans="1:11" ht="21" customHeight="1">
      <c r="A13" s="53" t="s">
        <v>97</v>
      </c>
      <c r="B13" s="54"/>
      <c r="C13" s="33">
        <v>0.6</v>
      </c>
      <c r="D13" s="36">
        <v>0</v>
      </c>
      <c r="H13" s="41" t="s">
        <v>103</v>
      </c>
      <c r="I13" s="39" t="s">
        <v>104</v>
      </c>
      <c r="J13" s="39" t="s">
        <v>105</v>
      </c>
      <c r="K13" s="42" t="s">
        <v>106</v>
      </c>
    </row>
    <row r="14" spans="1:11" ht="21" customHeight="1">
      <c r="A14" s="53" t="s">
        <v>98</v>
      </c>
      <c r="B14" s="54"/>
      <c r="C14" s="33">
        <v>1</v>
      </c>
      <c r="D14" s="36">
        <v>-2</v>
      </c>
      <c r="H14" s="43" t="s">
        <v>107</v>
      </c>
      <c r="I14" s="33" t="s">
        <v>108</v>
      </c>
      <c r="J14" s="33" t="s">
        <v>109</v>
      </c>
      <c r="K14" s="36" t="s">
        <v>110</v>
      </c>
    </row>
    <row r="15" spans="1:11" ht="21" customHeight="1">
      <c r="A15" s="53" t="s">
        <v>99</v>
      </c>
      <c r="B15" s="54"/>
      <c r="C15" s="33">
        <v>1.4</v>
      </c>
      <c r="D15" s="36">
        <v>-4</v>
      </c>
      <c r="H15" s="38" t="s">
        <v>111</v>
      </c>
      <c r="I15" s="33" t="s">
        <v>112</v>
      </c>
      <c r="J15" s="33" t="s">
        <v>113</v>
      </c>
      <c r="K15" s="36" t="s">
        <v>114</v>
      </c>
    </row>
    <row r="16" spans="1:11" ht="21" customHeight="1">
      <c r="A16" s="53" t="s">
        <v>100</v>
      </c>
      <c r="B16" s="54"/>
      <c r="C16" s="33">
        <v>1.2</v>
      </c>
      <c r="D16" s="36">
        <v>-6</v>
      </c>
      <c r="H16" s="38" t="s">
        <v>115</v>
      </c>
      <c r="I16" s="33" t="s">
        <v>116</v>
      </c>
      <c r="J16" s="33" t="s">
        <v>117</v>
      </c>
      <c r="K16" s="36" t="s">
        <v>118</v>
      </c>
    </row>
    <row r="17" spans="1:11" ht="56.25" customHeight="1">
      <c r="A17" s="48" t="s">
        <v>101</v>
      </c>
      <c r="B17" s="49"/>
      <c r="C17" s="49"/>
      <c r="D17" s="50"/>
      <c r="F17" s="32"/>
      <c r="H17" s="37" t="s">
        <v>119</v>
      </c>
      <c r="I17" s="44" t="s">
        <v>120</v>
      </c>
      <c r="J17" s="44" t="s">
        <v>121</v>
      </c>
      <c r="K17" s="45" t="s">
        <v>108</v>
      </c>
    </row>
  </sheetData>
  <sheetProtection/>
  <mergeCells count="7">
    <mergeCell ref="I12:K12"/>
    <mergeCell ref="A17:D17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Marlborough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Lemke</dc:creator>
  <cp:keywords/>
  <dc:description/>
  <cp:lastModifiedBy>Bruno</cp:lastModifiedBy>
  <dcterms:created xsi:type="dcterms:W3CDTF">2010-10-15T19:02:49Z</dcterms:created>
  <dcterms:modified xsi:type="dcterms:W3CDTF">2014-05-03T20:40:51Z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